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伊豆市文書サーバ\建設部\上下水道課\※下水道\※下水道課から上下水道課\◎庶務\【公営企業課等通知】公営企業に係る「経営比較分析表」の策定及び公表について\R4\"/>
    </mc:Choice>
  </mc:AlternateContent>
  <workbookProtection workbookAlgorithmName="SHA-512" workbookHashValue="oeT/vVpOw00LpudHdpvzGfcUsUdR6Q5Byb+wHslaQKLW7gLelbZF2FkBGUWDH1aLBhFQu5WSsnx1pPCI1FiPiw==" workbookSaltValue="6vRzV4PFTihPtNoL4jAGIg==" workbookSpinCount="100000" lockStructure="1"/>
  <bookViews>
    <workbookView xWindow="0" yWindow="0" windowWidth="20490" windowHeight="679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W8" i="4"/>
  <c r="P8" i="4"/>
  <c r="I8" i="4"/>
  <c r="B6" i="4"/>
</calcChain>
</file>

<file path=xl/sharedStrings.xml><?xml version="1.0" encoding="utf-8"?>
<sst xmlns="http://schemas.openxmlformats.org/spreadsheetml/2006/main" count="275" uniqueCount="118">
  <si>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</si>
  <si>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</si>
  <si>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</si>
  <si>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</si>
  <si>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</si>
  <si>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</si>
  <si>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</si>
  <si>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</si>
  <si>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</si>
  <si>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</si>
  <si>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</si>
  <si>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</si>
  <si>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</si>
  <si>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</si>
  <si>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</si>
  <si>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</si>
  <si>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</si>
  <si>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</si>
  <si>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</si>
  <si>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</si>
  <si>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</si>
  <si>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</si>
  <si>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</si>
  <si>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</si>
  <si>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</si>
  <si>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</si>
  <si>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</si>
  <si>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</si>
  <si>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</si>
  <si>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</si>
  <si>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</si>
  <si>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</si>
  <si>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</si>
  <si>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</si>
  <si>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</si>
  <si>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</si>
  <si>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</si>
  <si>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</si>
  <si>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</si>
  <si>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</si>
  <si>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</si>
  <si>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</si>
  <si>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</si>
  <si>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</si>
  <si>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</si>
  <si>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</si>
  <si>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</si>
  <si>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</si>
  <si>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</si>
  <si>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</si>
  <si>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</si>
  <si>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</si>
  <si>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</si>
  <si>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</si>
  <si>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</si>
  <si>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</si>
  <si>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</si>
  <si>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</si>
  <si>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</si>
  <si>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</si>
  <si>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</si>
  <si>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</si>
  <si>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</si>
  <si>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</si>
  <si>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</si>
  <si>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</si>
  <si>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</si>
  <si>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</si>
  <si>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</si>
  <si>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</si>
  <si>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</si>
  <si>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</si>
  <si>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</si>
  <si>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</si>
  <si>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</si>
  <si>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</si>
  <si>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</si>
  <si>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</si>
  <si>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</si>
  <si>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</si>
  <si>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</si>
  <si>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</si>
  <si>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</si>
  <si>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</si>
  <si>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</si>
  <si>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</si>
  <si>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</si>
  <si>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</si>
  <si>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</si>
  <si>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</si>
  <si>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</si>
  <si>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</si>
  <si>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</si>
  <si>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</si>
  <si>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</si>
  <si>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</si>
  <si>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静岡県　伊豆市</t>
  </si>
  <si>
    <t>法適用</t>
  </si>
  <si>
    <t>下水道事業</t>
  </si>
  <si>
    <t>農業集落排水</t>
  </si>
  <si>
    <t>F1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</si>
  <si>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</si>
  <si>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</si>
  <si>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</si>
  <si>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</si>
  <si>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</si>
  <si>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</si>
  <si>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</si>
  <si>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</si>
  <si>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</si>
  <si>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</si>
  <si>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</si>
  <si>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</si>
  <si>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</si>
  <si>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</si>
  <si>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処理場については、不具合が確認された場合は修繕を行っている。H30から4処理場の機能診断を行い、計画的な更新等を検討していく。
　管渠についてはカメラ調査を実施しており、傷み等が確認された場合は修繕を行っている。
　③管渠改善率は０となっているが、次年度以降計画的に修繕を行っていく予定。</t>
    <phoneticPr fontId="4"/>
  </si>
  <si>
    <t xml:space="preserve">　令和元年度より地方公営企業会計へ移行したため、数値は３年度分となっている。
　当該事業の処理区はそれぞれ処理場を有する５処理区となっており、面整備は全て完了済み。H22年度以降の借入以降、新規の借入はない。
　①収益的収支比率は、100％を上回り黒字状態となっているが、一般会計からの繰入もあるので、是正していく必要がある。
　②累積欠損金比率は、欠損金は発生していない。
　③流動比率は、100％を上回っているが、将来、償還・返済の原資を使用料収入等により補填出来るようにする。
　④企業債残高対事業規模比率は、一般会計繰入金を反映させたため、当該値が０となっている。
　⑤経費回収率は、類似団体平均を下回っているが、一般会計からの繰入金で賄っている状況を踏まえこれからも使用料金等しっかり回収していく。
　⑥汚水処理原価は、類似団体平均を下回っているが、これからも施設維持等に係る経費の見直しを行い改善していく。
　⑦施設使用率は、類似団体平均より上回っているものの、未接続解消に努めていく。
　⑧水洗化率の割合は類似団体平均を上回っているものの、未接続解消に努めていく。
</t>
    <rPh sb="303" eb="304">
      <t>シタ</t>
    </rPh>
    <phoneticPr fontId="4"/>
  </si>
  <si>
    <t>今後、農業集落排水事業の公共下水道への統合など汚水処理の効率化を進める必要がある。</t>
    <rPh sb="0" eb="2">
      <t>コンゴ</t>
    </rPh>
    <rPh sb="3" eb="9">
      <t>ノウギョウシュウラクハイスイ</t>
    </rPh>
    <rPh sb="9" eb="11">
      <t>ジギョウ</t>
    </rPh>
    <rPh sb="12" eb="17">
      <t>コウキョウゲスイドウ</t>
    </rPh>
    <rPh sb="19" eb="21">
      <t>トウゴウ</t>
    </rPh>
    <rPh sb="23" eb="25">
      <t>オスイ</t>
    </rPh>
    <rPh sb="25" eb="27">
      <t>ショリ</t>
    </rPh>
    <rPh sb="28" eb="31">
      <t>コウリツカ</t>
    </rPh>
    <rPh sb="32" eb="33">
      <t>スス</t>
    </rPh>
    <rPh sb="35" eb="37">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</si>
</sst>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99A8-4EF4-802D-8C69EA72933A}"/>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0.02</c:v>
                </c:pt>
                <c:pt idx="3">
                  <c:v>0.02</c:v>
                </c:pt>
                <c:pt idx="4">
                  <c:v>0.01</c:v>
                </c:pt>
              </c:numCache>
            </c:numRef>
          </c:val>
          <c:smooth val="0"/>
          <c:extLst>
            <c:ext xmlns:c16="http://schemas.microsoft.com/office/drawing/2014/chart" uri="{C3380CC4-5D6E-409C-BE32-E72D297353CC}">
              <c16:uniqueId val="{00000001-99A8-4EF4-802D-8C69EA72933A}"/>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52.61</c:v>
                </c:pt>
                <c:pt idx="3">
                  <c:v>69.709999999999994</c:v>
                </c:pt>
                <c:pt idx="4">
                  <c:v>58.38</c:v>
                </c:pt>
              </c:numCache>
            </c:numRef>
          </c:val>
          <c:extLst>
            <c:ext xmlns:c16="http://schemas.microsoft.com/office/drawing/2014/chart" uri="{C3380CC4-5D6E-409C-BE32-E72D297353CC}">
              <c16:uniqueId val="{00000000-D1D7-4119-924F-FA9D7815A17A}"/>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54.06</c:v>
                </c:pt>
                <c:pt idx="3">
                  <c:v>55.26</c:v>
                </c:pt>
                <c:pt idx="4">
                  <c:v>54.54</c:v>
                </c:pt>
              </c:numCache>
            </c:numRef>
          </c:val>
          <c:smooth val="0"/>
          <c:extLst>
            <c:ext xmlns:c16="http://schemas.microsoft.com/office/drawing/2014/chart" uri="{C3380CC4-5D6E-409C-BE32-E72D297353CC}">
              <c16:uniqueId val="{00000001-D1D7-4119-924F-FA9D7815A17A}"/>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97.16</c:v>
                </c:pt>
                <c:pt idx="3">
                  <c:v>97.11</c:v>
                </c:pt>
                <c:pt idx="4">
                  <c:v>97.45</c:v>
                </c:pt>
              </c:numCache>
            </c:numRef>
          </c:val>
          <c:extLst>
            <c:ext xmlns:c16="http://schemas.microsoft.com/office/drawing/2014/chart" uri="{C3380CC4-5D6E-409C-BE32-E72D297353CC}">
              <c16:uniqueId val="{00000000-D300-4ED3-BAB3-089BEE2B9648}"/>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90.11</c:v>
                </c:pt>
                <c:pt idx="3">
                  <c:v>90.52</c:v>
                </c:pt>
                <c:pt idx="4">
                  <c:v>90.3</c:v>
                </c:pt>
              </c:numCache>
            </c:numRef>
          </c:val>
          <c:smooth val="0"/>
          <c:extLst>
            <c:ext xmlns:c16="http://schemas.microsoft.com/office/drawing/2014/chart" uri="{C3380CC4-5D6E-409C-BE32-E72D297353CC}">
              <c16:uniqueId val="{00000001-D300-4ED3-BAB3-089BEE2B9648}"/>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108.26</c:v>
                </c:pt>
                <c:pt idx="3">
                  <c:v>109.13</c:v>
                </c:pt>
                <c:pt idx="4">
                  <c:v>100.18</c:v>
                </c:pt>
              </c:numCache>
            </c:numRef>
          </c:val>
          <c:extLst>
            <c:ext xmlns:c16="http://schemas.microsoft.com/office/drawing/2014/chart" uri="{C3380CC4-5D6E-409C-BE32-E72D297353CC}">
              <c16:uniqueId val="{00000000-576A-4915-82B7-FDB8FF43AF86}"/>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101.91</c:v>
                </c:pt>
                <c:pt idx="3">
                  <c:v>103.09</c:v>
                </c:pt>
                <c:pt idx="4">
                  <c:v>102.11</c:v>
                </c:pt>
              </c:numCache>
            </c:numRef>
          </c:val>
          <c:smooth val="0"/>
          <c:extLst>
            <c:ext xmlns:c16="http://schemas.microsoft.com/office/drawing/2014/chart" uri="{C3380CC4-5D6E-409C-BE32-E72D297353CC}">
              <c16:uniqueId val="{00000001-576A-4915-82B7-FDB8FF43AF86}"/>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4.5</c:v>
                </c:pt>
                <c:pt idx="3">
                  <c:v>4.97</c:v>
                </c:pt>
                <c:pt idx="4">
                  <c:v>13.06</c:v>
                </c:pt>
              </c:numCache>
            </c:numRef>
          </c:val>
          <c:extLst>
            <c:ext xmlns:c16="http://schemas.microsoft.com/office/drawing/2014/chart" uri="{C3380CC4-5D6E-409C-BE32-E72D297353CC}">
              <c16:uniqueId val="{00000000-E6D3-4F43-BC86-C143FEEDD6E6}"/>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28.19</c:v>
                </c:pt>
                <c:pt idx="3">
                  <c:v>24.8</c:v>
                </c:pt>
                <c:pt idx="4">
                  <c:v>28.12</c:v>
                </c:pt>
              </c:numCache>
            </c:numRef>
          </c:val>
          <c:smooth val="0"/>
          <c:extLst>
            <c:ext xmlns:c16="http://schemas.microsoft.com/office/drawing/2014/chart" uri="{C3380CC4-5D6E-409C-BE32-E72D297353CC}">
              <c16:uniqueId val="{00000001-E6D3-4F43-BC86-C143FEEDD6E6}"/>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21E7-4A03-A223-4A436B9DADE4}"/>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21E7-4A03-A223-4A436B9DADE4}"/>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BA84-4E3B-962C-6BBE3C5361DC}"/>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127.98</c:v>
                </c:pt>
                <c:pt idx="3">
                  <c:v>101.24</c:v>
                </c:pt>
                <c:pt idx="4">
                  <c:v>124.9</c:v>
                </c:pt>
              </c:numCache>
            </c:numRef>
          </c:val>
          <c:smooth val="0"/>
          <c:extLst>
            <c:ext xmlns:c16="http://schemas.microsoft.com/office/drawing/2014/chart" uri="{C3380CC4-5D6E-409C-BE32-E72D297353CC}">
              <c16:uniqueId val="{00000001-BA84-4E3B-962C-6BBE3C5361DC}"/>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93.46</c:v>
                </c:pt>
                <c:pt idx="3">
                  <c:v>170.15</c:v>
                </c:pt>
                <c:pt idx="4">
                  <c:v>221.55</c:v>
                </c:pt>
              </c:numCache>
            </c:numRef>
          </c:val>
          <c:extLst>
            <c:ext xmlns:c16="http://schemas.microsoft.com/office/drawing/2014/chart" uri="{C3380CC4-5D6E-409C-BE32-E72D297353CC}">
              <c16:uniqueId val="{00000000-9B6C-4F5F-8FF0-597B8B39C64C}"/>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44.14</c:v>
                </c:pt>
                <c:pt idx="3">
                  <c:v>37.24</c:v>
                </c:pt>
                <c:pt idx="4">
                  <c:v>33.58</c:v>
                </c:pt>
              </c:numCache>
            </c:numRef>
          </c:val>
          <c:smooth val="0"/>
          <c:extLst>
            <c:ext xmlns:c16="http://schemas.microsoft.com/office/drawing/2014/chart" uri="{C3380CC4-5D6E-409C-BE32-E72D297353CC}">
              <c16:uniqueId val="{00000001-9B6C-4F5F-8FF0-597B8B39C64C}"/>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C274-4B3C-A178-45FEA3DE35C8}"/>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654.71</c:v>
                </c:pt>
                <c:pt idx="3">
                  <c:v>783.8</c:v>
                </c:pt>
                <c:pt idx="4">
                  <c:v>778.81</c:v>
                </c:pt>
              </c:numCache>
            </c:numRef>
          </c:val>
          <c:smooth val="0"/>
          <c:extLst>
            <c:ext xmlns:c16="http://schemas.microsoft.com/office/drawing/2014/chart" uri="{C3380CC4-5D6E-409C-BE32-E72D297353CC}">
              <c16:uniqueId val="{00000001-C274-4B3C-A178-45FEA3DE35C8}"/>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72.09</c:v>
                </c:pt>
                <c:pt idx="3">
                  <c:v>78.42</c:v>
                </c:pt>
                <c:pt idx="4">
                  <c:v>61.56</c:v>
                </c:pt>
              </c:numCache>
            </c:numRef>
          </c:val>
          <c:extLst>
            <c:ext xmlns:c16="http://schemas.microsoft.com/office/drawing/2014/chart" uri="{C3380CC4-5D6E-409C-BE32-E72D297353CC}">
              <c16:uniqueId val="{00000000-76E5-4AF7-BBD3-43C2C89E016D}"/>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65.37</c:v>
                </c:pt>
                <c:pt idx="3">
                  <c:v>68.11</c:v>
                </c:pt>
                <c:pt idx="4">
                  <c:v>67.23</c:v>
                </c:pt>
              </c:numCache>
            </c:numRef>
          </c:val>
          <c:smooth val="0"/>
          <c:extLst>
            <c:ext xmlns:c16="http://schemas.microsoft.com/office/drawing/2014/chart" uri="{C3380CC4-5D6E-409C-BE32-E72D297353CC}">
              <c16:uniqueId val="{00000001-76E5-4AF7-BBD3-43C2C89E016D}"/>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177.6</c:v>
                </c:pt>
                <c:pt idx="3">
                  <c:v>156.57</c:v>
                </c:pt>
                <c:pt idx="4">
                  <c:v>199.62</c:v>
                </c:pt>
              </c:numCache>
            </c:numRef>
          </c:val>
          <c:extLst>
            <c:ext xmlns:c16="http://schemas.microsoft.com/office/drawing/2014/chart" uri="{C3380CC4-5D6E-409C-BE32-E72D297353CC}">
              <c16:uniqueId val="{00000000-6AE6-4C1F-9BD2-88164252EA83}"/>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228.99</c:v>
                </c:pt>
                <c:pt idx="3">
                  <c:v>222.41</c:v>
                </c:pt>
                <c:pt idx="4">
                  <c:v>228.21</c:v>
                </c:pt>
              </c:numCache>
            </c:numRef>
          </c:val>
          <c:smooth val="0"/>
          <c:extLst>
            <c:ext xmlns:c16="http://schemas.microsoft.com/office/drawing/2014/chart" uri="{C3380CC4-5D6E-409C-BE32-E72D297353CC}">
              <c16:uniqueId val="{00000001-6AE6-4C1F-9BD2-88164252EA83}"/>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【104.16】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【128.23】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【786.37】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【61.14】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【256.97】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【24.95】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B55" zoomScale="89" zoomScaleNormal="89"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静岡県　伊豆市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農業集落排水</v>
      </c>
      <c r="Q8" s="65"/>
      <c r="R8" s="65"/>
      <c r="S8" s="65"/>
      <c r="T8" s="65"/>
      <c r="U8" s="65"/>
      <c r="V8" s="65"/>
      <c r="W8" s="65" t="str">
        <f>データ!L6</f>
        <v>F1</v>
      </c>
      <c r="X8" s="65"/>
      <c r="Y8" s="65"/>
      <c r="Z8" s="65"/>
      <c r="AA8" s="65"/>
      <c r="AB8" s="65"/>
      <c r="AC8" s="65"/>
      <c r="AD8" s="66" t="str">
        <f>データ!$M$6</f>
        <v>非設置</v>
      </c>
      <c r="AE8" s="66"/>
      <c r="AF8" s="66"/>
      <c r="AG8" s="66"/>
      <c r="AH8" s="66"/>
      <c r="AI8" s="66"/>
      <c r="AJ8" s="66"/>
      <c r="AK8" s="3"/>
      <c r="AL8" s="45">
        <f>データ!S6</f>
        <v>29319</v>
      </c>
      <c r="AM8" s="45"/>
      <c r="AN8" s="45"/>
      <c r="AO8" s="45"/>
      <c r="AP8" s="45"/>
      <c r="AQ8" s="45"/>
      <c r="AR8" s="45"/>
      <c r="AS8" s="45"/>
      <c r="AT8" s="46">
        <f>データ!T6</f>
        <v>363.97</v>
      </c>
      <c r="AU8" s="46"/>
      <c r="AV8" s="46"/>
      <c r="AW8" s="46"/>
      <c r="AX8" s="46"/>
      <c r="AY8" s="46"/>
      <c r="AZ8" s="46"/>
      <c r="BA8" s="46"/>
      <c r="BB8" s="46">
        <f>データ!U6</f>
        <v>80.55</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f>データ!O6</f>
        <v>94.16</v>
      </c>
      <c r="J10" s="46"/>
      <c r="K10" s="46"/>
      <c r="L10" s="46"/>
      <c r="M10" s="46"/>
      <c r="N10" s="46"/>
      <c r="O10" s="46"/>
      <c r="P10" s="46">
        <f>データ!P6</f>
        <v>8.08</v>
      </c>
      <c r="Q10" s="46"/>
      <c r="R10" s="46"/>
      <c r="S10" s="46"/>
      <c r="T10" s="46"/>
      <c r="U10" s="46"/>
      <c r="V10" s="46"/>
      <c r="W10" s="46">
        <f>データ!Q6</f>
        <v>75.05</v>
      </c>
      <c r="X10" s="46"/>
      <c r="Y10" s="46"/>
      <c r="Z10" s="46"/>
      <c r="AA10" s="46"/>
      <c r="AB10" s="46"/>
      <c r="AC10" s="46"/>
      <c r="AD10" s="45">
        <f>データ!R6</f>
        <v>2728</v>
      </c>
      <c r="AE10" s="45"/>
      <c r="AF10" s="45"/>
      <c r="AG10" s="45"/>
      <c r="AH10" s="45"/>
      <c r="AI10" s="45"/>
      <c r="AJ10" s="45"/>
      <c r="AK10" s="2"/>
      <c r="AL10" s="45">
        <f>データ!V6</f>
        <v>2350</v>
      </c>
      <c r="AM10" s="45"/>
      <c r="AN10" s="45"/>
      <c r="AO10" s="45"/>
      <c r="AP10" s="45"/>
      <c r="AQ10" s="45"/>
      <c r="AR10" s="45"/>
      <c r="AS10" s="45"/>
      <c r="AT10" s="46">
        <f>データ!W6</f>
        <v>1.39</v>
      </c>
      <c r="AU10" s="46"/>
      <c r="AV10" s="46"/>
      <c r="AW10" s="46"/>
      <c r="AX10" s="46"/>
      <c r="AY10" s="46"/>
      <c r="AZ10" s="46"/>
      <c r="BA10" s="46"/>
      <c r="BB10" s="46">
        <f>データ!X6</f>
        <v>1690.65</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116</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115</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117</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【104.16】</v>
      </c>
      <c r="F85" s="12" t="str">
        <f>データ!AT6</f>
        <v>【128.23】</v>
      </c>
      <c r="G85" s="12" t="str">
        <f>データ!BE6</f>
        <v>【34.77】</v>
      </c>
      <c r="H85" s="12" t="str">
        <f>データ!BP6</f>
        <v>【786.37】</v>
      </c>
      <c r="I85" s="12" t="str">
        <f>データ!CA6</f>
        <v>【60.65】</v>
      </c>
      <c r="J85" s="12" t="str">
        <f>データ!CL6</f>
        <v>【256.97】</v>
      </c>
      <c r="K85" s="12" t="str">
        <f>データ!CW6</f>
        <v>【61.14】</v>
      </c>
      <c r="L85" s="12" t="str">
        <f>データ!DH6</f>
        <v>【86.91】</v>
      </c>
      <c r="M85" s="12" t="str">
        <f>データ!DS6</f>
        <v>【24.95】</v>
      </c>
      <c r="N85" s="12" t="str">
        <f>データ!ED6</f>
        <v>【0.00】</v>
      </c>
      <c r="O85" s="12" t="str">
        <f>データ!EO6</f>
        <v>【0.03】</v>
      </c>
    </row>
  </sheetData>
  <sheetProtection algorithmName="SHA-512" hashValue="TZ6uFnoHfMw7WjM84/Vjnwr6qxGFVLvj9zT9/Yr+Wabo4zYtSsgXGTwqKBZmVECviMMek9fWaL7mmQWCWDsu8A==" saltValue="j0N461xDWzsQpPXOhgFox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222224</v>
      </c>
      <c r="D6" s="19">
        <f t="shared" si="3"/>
        <v>46</v>
      </c>
      <c r="E6" s="19">
        <f t="shared" si="3"/>
        <v>17</v>
      </c>
      <c r="F6" s="19">
        <f t="shared" si="3"/>
        <v>5</v>
      </c>
      <c r="G6" s="19">
        <f t="shared" si="3"/>
        <v>0</v>
      </c>
      <c r="H6" s="19" t="str">
        <f t="shared" si="3"/>
        <v>静岡県　伊豆市</v>
      </c>
      <c r="I6" s="19" t="str">
        <f t="shared" si="3"/>
        <v>法適用</v>
      </c>
      <c r="J6" s="19" t="str">
        <f t="shared" si="3"/>
        <v>下水道事業</v>
      </c>
      <c r="K6" s="19" t="str">
        <f t="shared" si="3"/>
        <v>農業集落排水</v>
      </c>
      <c r="L6" s="19" t="str">
        <f t="shared" si="3"/>
        <v>F1</v>
      </c>
      <c r="M6" s="19" t="str">
        <f t="shared" si="3"/>
        <v>非設置</v>
      </c>
      <c r="N6" s="20" t="str">
        <f t="shared" si="3"/>
        <v>-</v>
      </c>
      <c r="O6" s="20">
        <f t="shared" si="3"/>
        <v>94.16</v>
      </c>
      <c r="P6" s="20">
        <f t="shared" si="3"/>
        <v>8.08</v>
      </c>
      <c r="Q6" s="20">
        <f t="shared" si="3"/>
        <v>75.05</v>
      </c>
      <c r="R6" s="20">
        <f t="shared" si="3"/>
        <v>2728</v>
      </c>
      <c r="S6" s="20">
        <f t="shared" si="3"/>
        <v>29319</v>
      </c>
      <c r="T6" s="20">
        <f t="shared" si="3"/>
        <v>363.97</v>
      </c>
      <c r="U6" s="20">
        <f t="shared" si="3"/>
        <v>80.55</v>
      </c>
      <c r="V6" s="20">
        <f t="shared" si="3"/>
        <v>2350</v>
      </c>
      <c r="W6" s="20">
        <f t="shared" si="3"/>
        <v>1.39</v>
      </c>
      <c r="X6" s="20">
        <f t="shared" si="3"/>
        <v>1690.65</v>
      </c>
      <c r="Y6" s="21" t="str">
        <f>IF(Y7="",NA(),Y7)</f>
        <v>-</v>
      </c>
      <c r="Z6" s="21" t="str">
        <f t="shared" ref="Z6:AH6" si="4">IF(Z7="",NA(),Z7)</f>
        <v>-</v>
      </c>
      <c r="AA6" s="21">
        <f t="shared" si="4"/>
        <v>108.26</v>
      </c>
      <c r="AB6" s="21">
        <f t="shared" si="4"/>
        <v>109.13</v>
      </c>
      <c r="AC6" s="21">
        <f t="shared" si="4"/>
        <v>100.18</v>
      </c>
      <c r="AD6" s="21" t="str">
        <f t="shared" si="4"/>
        <v>-</v>
      </c>
      <c r="AE6" s="21" t="str">
        <f t="shared" si="4"/>
        <v>-</v>
      </c>
      <c r="AF6" s="21">
        <f t="shared" si="4"/>
        <v>101.91</v>
      </c>
      <c r="AG6" s="21">
        <f t="shared" si="4"/>
        <v>103.09</v>
      </c>
      <c r="AH6" s="21">
        <f t="shared" si="4"/>
        <v>102.11</v>
      </c>
      <c r="AI6" s="20" t="str">
        <f>IF(AI7="","",IF(AI7="-","【-】","【"&amp;SUBSTITUTE(TEXT(AI7,"#,##0.00"),"-","△")&amp;"】"))</f>
        <v>【104.16】</v>
      </c>
      <c r="AJ6" s="21" t="str">
        <f>IF(AJ7="",NA(),AJ7)</f>
        <v>-</v>
      </c>
      <c r="AK6" s="21" t="str">
        <f t="shared" ref="AK6:AS6" si="5">IF(AK7="",NA(),AK7)</f>
        <v>-</v>
      </c>
      <c r="AL6" s="20">
        <f t="shared" si="5"/>
        <v>0</v>
      </c>
      <c r="AM6" s="20">
        <f t="shared" si="5"/>
        <v>0</v>
      </c>
      <c r="AN6" s="20">
        <f t="shared" si="5"/>
        <v>0</v>
      </c>
      <c r="AO6" s="21" t="str">
        <f t="shared" si="5"/>
        <v>-</v>
      </c>
      <c r="AP6" s="21" t="str">
        <f t="shared" si="5"/>
        <v>-</v>
      </c>
      <c r="AQ6" s="21">
        <f t="shared" si="5"/>
        <v>127.98</v>
      </c>
      <c r="AR6" s="21">
        <f t="shared" si="5"/>
        <v>101.24</v>
      </c>
      <c r="AS6" s="21">
        <f t="shared" si="5"/>
        <v>124.9</v>
      </c>
      <c r="AT6" s="20" t="str">
        <f>IF(AT7="","",IF(AT7="-","【-】","【"&amp;SUBSTITUTE(TEXT(AT7,"#,##0.00"),"-","△")&amp;"】"))</f>
        <v>【128.23】</v>
      </c>
      <c r="AU6" s="21" t="str">
        <f>IF(AU7="",NA(),AU7)</f>
        <v>-</v>
      </c>
      <c r="AV6" s="21" t="str">
        <f t="shared" ref="AV6:BD6" si="6">IF(AV7="",NA(),AV7)</f>
        <v>-</v>
      </c>
      <c r="AW6" s="21">
        <f t="shared" si="6"/>
        <v>93.46</v>
      </c>
      <c r="AX6" s="21">
        <f t="shared" si="6"/>
        <v>170.15</v>
      </c>
      <c r="AY6" s="21">
        <f t="shared" si="6"/>
        <v>221.55</v>
      </c>
      <c r="AZ6" s="21" t="str">
        <f t="shared" si="6"/>
        <v>-</v>
      </c>
      <c r="BA6" s="21" t="str">
        <f t="shared" si="6"/>
        <v>-</v>
      </c>
      <c r="BB6" s="21">
        <f t="shared" si="6"/>
        <v>44.14</v>
      </c>
      <c r="BC6" s="21">
        <f t="shared" si="6"/>
        <v>37.24</v>
      </c>
      <c r="BD6" s="21">
        <f t="shared" si="6"/>
        <v>33.58</v>
      </c>
      <c r="BE6" s="20" t="str">
        <f>IF(BE7="","",IF(BE7="-","【-】","【"&amp;SUBSTITUTE(TEXT(BE7,"#,##0.00"),"-","△")&amp;"】"))</f>
        <v>【34.77】</v>
      </c>
      <c r="BF6" s="21" t="str">
        <f>IF(BF7="",NA(),BF7)</f>
        <v>-</v>
      </c>
      <c r="BG6" s="21" t="str">
        <f t="shared" ref="BG6:BO6" si="7">IF(BG7="",NA(),BG7)</f>
        <v>-</v>
      </c>
      <c r="BH6" s="20">
        <f t="shared" si="7"/>
        <v>0</v>
      </c>
      <c r="BI6" s="20">
        <f t="shared" si="7"/>
        <v>0</v>
      </c>
      <c r="BJ6" s="20">
        <f t="shared" si="7"/>
        <v>0</v>
      </c>
      <c r="BK6" s="21" t="str">
        <f t="shared" si="7"/>
        <v>-</v>
      </c>
      <c r="BL6" s="21" t="str">
        <f t="shared" si="7"/>
        <v>-</v>
      </c>
      <c r="BM6" s="21">
        <f t="shared" si="7"/>
        <v>654.71</v>
      </c>
      <c r="BN6" s="21">
        <f t="shared" si="7"/>
        <v>783.8</v>
      </c>
      <c r="BO6" s="21">
        <f t="shared" si="7"/>
        <v>778.81</v>
      </c>
      <c r="BP6" s="20" t="str">
        <f>IF(BP7="","",IF(BP7="-","【-】","【"&amp;SUBSTITUTE(TEXT(BP7,"#,##0.00"),"-","△")&amp;"】"))</f>
        <v>【786.37】</v>
      </c>
      <c r="BQ6" s="21" t="str">
        <f>IF(BQ7="",NA(),BQ7)</f>
        <v>-</v>
      </c>
      <c r="BR6" s="21" t="str">
        <f t="shared" ref="BR6:BZ6" si="8">IF(BR7="",NA(),BR7)</f>
        <v>-</v>
      </c>
      <c r="BS6" s="21">
        <f t="shared" si="8"/>
        <v>72.09</v>
      </c>
      <c r="BT6" s="21">
        <f t="shared" si="8"/>
        <v>78.42</v>
      </c>
      <c r="BU6" s="21">
        <f t="shared" si="8"/>
        <v>61.56</v>
      </c>
      <c r="BV6" s="21" t="str">
        <f t="shared" si="8"/>
        <v>-</v>
      </c>
      <c r="BW6" s="21" t="str">
        <f t="shared" si="8"/>
        <v>-</v>
      </c>
      <c r="BX6" s="21">
        <f t="shared" si="8"/>
        <v>65.37</v>
      </c>
      <c r="BY6" s="21">
        <f t="shared" si="8"/>
        <v>68.11</v>
      </c>
      <c r="BZ6" s="21">
        <f t="shared" si="8"/>
        <v>67.23</v>
      </c>
      <c r="CA6" s="20" t="str">
        <f>IF(CA7="","",IF(CA7="-","【-】","【"&amp;SUBSTITUTE(TEXT(CA7,"#,##0.00"),"-","△")&amp;"】"))</f>
        <v>【60.65】</v>
      </c>
      <c r="CB6" s="21" t="str">
        <f>IF(CB7="",NA(),CB7)</f>
        <v>-</v>
      </c>
      <c r="CC6" s="21" t="str">
        <f t="shared" ref="CC6:CK6" si="9">IF(CC7="",NA(),CC7)</f>
        <v>-</v>
      </c>
      <c r="CD6" s="21">
        <f t="shared" si="9"/>
        <v>177.6</v>
      </c>
      <c r="CE6" s="21">
        <f t="shared" si="9"/>
        <v>156.57</v>
      </c>
      <c r="CF6" s="21">
        <f t="shared" si="9"/>
        <v>199.62</v>
      </c>
      <c r="CG6" s="21" t="str">
        <f t="shared" si="9"/>
        <v>-</v>
      </c>
      <c r="CH6" s="21" t="str">
        <f t="shared" si="9"/>
        <v>-</v>
      </c>
      <c r="CI6" s="21">
        <f t="shared" si="9"/>
        <v>228.99</v>
      </c>
      <c r="CJ6" s="21">
        <f t="shared" si="9"/>
        <v>222.41</v>
      </c>
      <c r="CK6" s="21">
        <f t="shared" si="9"/>
        <v>228.21</v>
      </c>
      <c r="CL6" s="20" t="str">
        <f>IF(CL7="","",IF(CL7="-","【-】","【"&amp;SUBSTITUTE(TEXT(CL7,"#,##0.00"),"-","△")&amp;"】"))</f>
        <v>【256.97】</v>
      </c>
      <c r="CM6" s="21" t="str">
        <f>IF(CM7="",NA(),CM7)</f>
        <v>-</v>
      </c>
      <c r="CN6" s="21" t="str">
        <f t="shared" ref="CN6:CV6" si="10">IF(CN7="",NA(),CN7)</f>
        <v>-</v>
      </c>
      <c r="CO6" s="21">
        <f t="shared" si="10"/>
        <v>52.61</v>
      </c>
      <c r="CP6" s="21">
        <f t="shared" si="10"/>
        <v>69.709999999999994</v>
      </c>
      <c r="CQ6" s="21">
        <f t="shared" si="10"/>
        <v>58.38</v>
      </c>
      <c r="CR6" s="21" t="str">
        <f t="shared" si="10"/>
        <v>-</v>
      </c>
      <c r="CS6" s="21" t="str">
        <f t="shared" si="10"/>
        <v>-</v>
      </c>
      <c r="CT6" s="21">
        <f t="shared" si="10"/>
        <v>54.06</v>
      </c>
      <c r="CU6" s="21">
        <f t="shared" si="10"/>
        <v>55.26</v>
      </c>
      <c r="CV6" s="21">
        <f t="shared" si="10"/>
        <v>54.54</v>
      </c>
      <c r="CW6" s="20" t="str">
        <f>IF(CW7="","",IF(CW7="-","【-】","【"&amp;SUBSTITUTE(TEXT(CW7,"#,##0.00"),"-","△")&amp;"】"))</f>
        <v>【61.14】</v>
      </c>
      <c r="CX6" s="21" t="str">
        <f>IF(CX7="",NA(),CX7)</f>
        <v>-</v>
      </c>
      <c r="CY6" s="21" t="str">
        <f t="shared" ref="CY6:DG6" si="11">IF(CY7="",NA(),CY7)</f>
        <v>-</v>
      </c>
      <c r="CZ6" s="21">
        <f t="shared" si="11"/>
        <v>97.16</v>
      </c>
      <c r="DA6" s="21">
        <f t="shared" si="11"/>
        <v>97.11</v>
      </c>
      <c r="DB6" s="21">
        <f t="shared" si="11"/>
        <v>97.45</v>
      </c>
      <c r="DC6" s="21" t="str">
        <f t="shared" si="11"/>
        <v>-</v>
      </c>
      <c r="DD6" s="21" t="str">
        <f t="shared" si="11"/>
        <v>-</v>
      </c>
      <c r="DE6" s="21">
        <f t="shared" si="11"/>
        <v>90.11</v>
      </c>
      <c r="DF6" s="21">
        <f t="shared" si="11"/>
        <v>90.52</v>
      </c>
      <c r="DG6" s="21">
        <f t="shared" si="11"/>
        <v>90.3</v>
      </c>
      <c r="DH6" s="20" t="str">
        <f>IF(DH7="","",IF(DH7="-","【-】","【"&amp;SUBSTITUTE(TEXT(DH7,"#,##0.00"),"-","△")&amp;"】"))</f>
        <v>【86.91】</v>
      </c>
      <c r="DI6" s="21" t="str">
        <f>IF(DI7="",NA(),DI7)</f>
        <v>-</v>
      </c>
      <c r="DJ6" s="21" t="str">
        <f t="shared" ref="DJ6:DR6" si="12">IF(DJ7="",NA(),DJ7)</f>
        <v>-</v>
      </c>
      <c r="DK6" s="21">
        <f t="shared" si="12"/>
        <v>4.5</v>
      </c>
      <c r="DL6" s="21">
        <f t="shared" si="12"/>
        <v>4.97</v>
      </c>
      <c r="DM6" s="21">
        <f t="shared" si="12"/>
        <v>13.06</v>
      </c>
      <c r="DN6" s="21" t="str">
        <f t="shared" si="12"/>
        <v>-</v>
      </c>
      <c r="DO6" s="21" t="str">
        <f t="shared" si="12"/>
        <v>-</v>
      </c>
      <c r="DP6" s="21">
        <f t="shared" si="12"/>
        <v>28.19</v>
      </c>
      <c r="DQ6" s="21">
        <f t="shared" si="12"/>
        <v>24.8</v>
      </c>
      <c r="DR6" s="21">
        <f t="shared" si="12"/>
        <v>28.12</v>
      </c>
      <c r="DS6" s="20" t="str">
        <f>IF(DS7="","",IF(DS7="-","【-】","【"&amp;SUBSTITUTE(TEXT(DS7,"#,##0.00"),"-","△")&amp;"】"))</f>
        <v>【24.95】</v>
      </c>
      <c r="DT6" s="21" t="str">
        <f>IF(DT7="",NA(),DT7)</f>
        <v>-</v>
      </c>
      <c r="DU6" s="21" t="str">
        <f t="shared" ref="DU6:EC6" si="13">IF(DU7="",NA(),DU7)</f>
        <v>-</v>
      </c>
      <c r="DV6" s="20">
        <f t="shared" si="13"/>
        <v>0</v>
      </c>
      <c r="DW6" s="20">
        <f t="shared" si="13"/>
        <v>0</v>
      </c>
      <c r="DX6" s="20">
        <f t="shared" si="13"/>
        <v>0</v>
      </c>
      <c r="DY6" s="21" t="str">
        <f t="shared" si="13"/>
        <v>-</v>
      </c>
      <c r="DZ6" s="21" t="str">
        <f t="shared" si="13"/>
        <v>-</v>
      </c>
      <c r="EA6" s="20">
        <f t="shared" si="13"/>
        <v>0</v>
      </c>
      <c r="EB6" s="20">
        <f t="shared" si="13"/>
        <v>0</v>
      </c>
      <c r="EC6" s="20">
        <f t="shared" si="13"/>
        <v>0</v>
      </c>
      <c r="ED6" s="20" t="str">
        <f>IF(ED7="","",IF(ED7="-","【-】","【"&amp;SUBSTITUTE(TEXT(ED7,"#,##0.00"),"-","△")&amp;"】"))</f>
        <v>【0.00】</v>
      </c>
      <c r="EE6" s="21" t="str">
        <f>IF(EE7="",NA(),EE7)</f>
        <v>-</v>
      </c>
      <c r="EF6" s="21" t="str">
        <f t="shared" ref="EF6:EN6" si="14">IF(EF7="",NA(),EF7)</f>
        <v>-</v>
      </c>
      <c r="EG6" s="20">
        <f t="shared" si="14"/>
        <v>0</v>
      </c>
      <c r="EH6" s="20">
        <f t="shared" si="14"/>
        <v>0</v>
      </c>
      <c r="EI6" s="20">
        <f t="shared" si="14"/>
        <v>0</v>
      </c>
      <c r="EJ6" s="21" t="str">
        <f t="shared" si="14"/>
        <v>-</v>
      </c>
      <c r="EK6" s="21" t="str">
        <f t="shared" si="14"/>
        <v>-</v>
      </c>
      <c r="EL6" s="21">
        <f t="shared" si="14"/>
        <v>0.02</v>
      </c>
      <c r="EM6" s="21">
        <f t="shared" si="14"/>
        <v>0.02</v>
      </c>
      <c r="EN6" s="21">
        <f t="shared" si="14"/>
        <v>0.01</v>
      </c>
      <c r="EO6" s="20" t="str">
        <f>IF(EO7="","",IF(EO7="-","【-】","【"&amp;SUBSTITUTE(TEXT(EO7,"#,##0.00"),"-","△")&amp;"】"))</f>
        <v>【0.03】</v>
      </c>
    </row>
    <row r="7" spans="1:148" s="22" customFormat="1" x14ac:dyDescent="0.15">
      <c r="A7" s="14"/>
      <c r="B7" s="23">
        <v>2021</v>
      </c>
      <c r="C7" s="23">
        <v>222224</v>
      </c>
      <c r="D7" s="23">
        <v>46</v>
      </c>
      <c r="E7" s="23">
        <v>17</v>
      </c>
      <c r="F7" s="23">
        <v>5</v>
      </c>
      <c r="G7" s="23">
        <v>0</v>
      </c>
      <c r="H7" s="23" t="s">
        <v>96</v>
      </c>
      <c r="I7" s="23" t="s">
        <v>97</v>
      </c>
      <c r="J7" s="23" t="s">
        <v>98</v>
      </c>
      <c r="K7" s="23" t="s">
        <v>99</v>
      </c>
      <c r="L7" s="23" t="s">
        <v>100</v>
      </c>
      <c r="M7" s="23" t="s">
        <v>101</v>
      </c>
      <c r="N7" s="24" t="s">
        <v>102</v>
      </c>
      <c r="O7" s="24">
        <v>94.16</v>
      </c>
      <c r="P7" s="24">
        <v>8.08</v>
      </c>
      <c r="Q7" s="24">
        <v>75.05</v>
      </c>
      <c r="R7" s="24">
        <v>2728</v>
      </c>
      <c r="S7" s="24">
        <v>29319</v>
      </c>
      <c r="T7" s="24">
        <v>363.97</v>
      </c>
      <c r="U7" s="24">
        <v>80.55</v>
      </c>
      <c r="V7" s="24">
        <v>2350</v>
      </c>
      <c r="W7" s="24">
        <v>1.39</v>
      </c>
      <c r="X7" s="24">
        <v>1690.65</v>
      </c>
      <c r="Y7" s="24" t="s">
        <v>102</v>
      </c>
      <c r="Z7" s="24" t="s">
        <v>102</v>
      </c>
      <c r="AA7" s="24">
        <v>108.26</v>
      </c>
      <c r="AB7" s="24">
        <v>109.13</v>
      </c>
      <c r="AC7" s="24">
        <v>100.18</v>
      </c>
      <c r="AD7" s="24" t="s">
        <v>102</v>
      </c>
      <c r="AE7" s="24" t="s">
        <v>102</v>
      </c>
      <c r="AF7" s="24">
        <v>101.91</v>
      </c>
      <c r="AG7" s="24">
        <v>103.09</v>
      </c>
      <c r="AH7" s="24">
        <v>102.11</v>
      </c>
      <c r="AI7" s="24">
        <v>104.16</v>
      </c>
      <c r="AJ7" s="24" t="s">
        <v>102</v>
      </c>
      <c r="AK7" s="24" t="s">
        <v>102</v>
      </c>
      <c r="AL7" s="24">
        <v>0</v>
      </c>
      <c r="AM7" s="24">
        <v>0</v>
      </c>
      <c r="AN7" s="24">
        <v>0</v>
      </c>
      <c r="AO7" s="24" t="s">
        <v>102</v>
      </c>
      <c r="AP7" s="24" t="s">
        <v>102</v>
      </c>
      <c r="AQ7" s="24">
        <v>127.98</v>
      </c>
      <c r="AR7" s="24">
        <v>101.24</v>
      </c>
      <c r="AS7" s="24">
        <v>124.9</v>
      </c>
      <c r="AT7" s="24">
        <v>128.22999999999999</v>
      </c>
      <c r="AU7" s="24" t="s">
        <v>102</v>
      </c>
      <c r="AV7" s="24" t="s">
        <v>102</v>
      </c>
      <c r="AW7" s="24">
        <v>93.46</v>
      </c>
      <c r="AX7" s="24">
        <v>170.15</v>
      </c>
      <c r="AY7" s="24">
        <v>221.55</v>
      </c>
      <c r="AZ7" s="24" t="s">
        <v>102</v>
      </c>
      <c r="BA7" s="24" t="s">
        <v>102</v>
      </c>
      <c r="BB7" s="24">
        <v>44.14</v>
      </c>
      <c r="BC7" s="24">
        <v>37.24</v>
      </c>
      <c r="BD7" s="24">
        <v>33.58</v>
      </c>
      <c r="BE7" s="24">
        <v>34.770000000000003</v>
      </c>
      <c r="BF7" s="24" t="s">
        <v>102</v>
      </c>
      <c r="BG7" s="24" t="s">
        <v>102</v>
      </c>
      <c r="BH7" s="24">
        <v>0</v>
      </c>
      <c r="BI7" s="24">
        <v>0</v>
      </c>
      <c r="BJ7" s="24">
        <v>0</v>
      </c>
      <c r="BK7" s="24" t="s">
        <v>102</v>
      </c>
      <c r="BL7" s="24" t="s">
        <v>102</v>
      </c>
      <c r="BM7" s="24">
        <v>654.71</v>
      </c>
      <c r="BN7" s="24">
        <v>783.8</v>
      </c>
      <c r="BO7" s="24">
        <v>778.81</v>
      </c>
      <c r="BP7" s="24">
        <v>786.37</v>
      </c>
      <c r="BQ7" s="24" t="s">
        <v>102</v>
      </c>
      <c r="BR7" s="24" t="s">
        <v>102</v>
      </c>
      <c r="BS7" s="24">
        <v>72.09</v>
      </c>
      <c r="BT7" s="24">
        <v>78.42</v>
      </c>
      <c r="BU7" s="24">
        <v>61.56</v>
      </c>
      <c r="BV7" s="24" t="s">
        <v>102</v>
      </c>
      <c r="BW7" s="24" t="s">
        <v>102</v>
      </c>
      <c r="BX7" s="24">
        <v>65.37</v>
      </c>
      <c r="BY7" s="24">
        <v>68.11</v>
      </c>
      <c r="BZ7" s="24">
        <v>67.23</v>
      </c>
      <c r="CA7" s="24">
        <v>60.65</v>
      </c>
      <c r="CB7" s="24" t="s">
        <v>102</v>
      </c>
      <c r="CC7" s="24" t="s">
        <v>102</v>
      </c>
      <c r="CD7" s="24">
        <v>177.6</v>
      </c>
      <c r="CE7" s="24">
        <v>156.57</v>
      </c>
      <c r="CF7" s="24">
        <v>199.62</v>
      </c>
      <c r="CG7" s="24" t="s">
        <v>102</v>
      </c>
      <c r="CH7" s="24" t="s">
        <v>102</v>
      </c>
      <c r="CI7" s="24">
        <v>228.99</v>
      </c>
      <c r="CJ7" s="24">
        <v>222.41</v>
      </c>
      <c r="CK7" s="24">
        <v>228.21</v>
      </c>
      <c r="CL7" s="24">
        <v>256.97000000000003</v>
      </c>
      <c r="CM7" s="24" t="s">
        <v>102</v>
      </c>
      <c r="CN7" s="24" t="s">
        <v>102</v>
      </c>
      <c r="CO7" s="24">
        <v>52.61</v>
      </c>
      <c r="CP7" s="24">
        <v>69.709999999999994</v>
      </c>
      <c r="CQ7" s="24">
        <v>58.38</v>
      </c>
      <c r="CR7" s="24" t="s">
        <v>102</v>
      </c>
      <c r="CS7" s="24" t="s">
        <v>102</v>
      </c>
      <c r="CT7" s="24">
        <v>54.06</v>
      </c>
      <c r="CU7" s="24">
        <v>55.26</v>
      </c>
      <c r="CV7" s="24">
        <v>54.54</v>
      </c>
      <c r="CW7" s="24">
        <v>61.14</v>
      </c>
      <c r="CX7" s="24" t="s">
        <v>102</v>
      </c>
      <c r="CY7" s="24" t="s">
        <v>102</v>
      </c>
      <c r="CZ7" s="24">
        <v>97.16</v>
      </c>
      <c r="DA7" s="24">
        <v>97.11</v>
      </c>
      <c r="DB7" s="24">
        <v>97.45</v>
      </c>
      <c r="DC7" s="24" t="s">
        <v>102</v>
      </c>
      <c r="DD7" s="24" t="s">
        <v>102</v>
      </c>
      <c r="DE7" s="24">
        <v>90.11</v>
      </c>
      <c r="DF7" s="24">
        <v>90.52</v>
      </c>
      <c r="DG7" s="24">
        <v>90.3</v>
      </c>
      <c r="DH7" s="24">
        <v>86.91</v>
      </c>
      <c r="DI7" s="24" t="s">
        <v>102</v>
      </c>
      <c r="DJ7" s="24" t="s">
        <v>102</v>
      </c>
      <c r="DK7" s="24">
        <v>4.5</v>
      </c>
      <c r="DL7" s="24">
        <v>4.97</v>
      </c>
      <c r="DM7" s="24">
        <v>13.06</v>
      </c>
      <c r="DN7" s="24" t="s">
        <v>102</v>
      </c>
      <c r="DO7" s="24" t="s">
        <v>102</v>
      </c>
      <c r="DP7" s="24">
        <v>28.19</v>
      </c>
      <c r="DQ7" s="24">
        <v>24.8</v>
      </c>
      <c r="DR7" s="24">
        <v>28.12</v>
      </c>
      <c r="DS7" s="24">
        <v>24.95</v>
      </c>
      <c r="DT7" s="24" t="s">
        <v>102</v>
      </c>
      <c r="DU7" s="24" t="s">
        <v>102</v>
      </c>
      <c r="DV7" s="24">
        <v>0</v>
      </c>
      <c r="DW7" s="24">
        <v>0</v>
      </c>
      <c r="DX7" s="24">
        <v>0</v>
      </c>
      <c r="DY7" s="24" t="s">
        <v>102</v>
      </c>
      <c r="DZ7" s="24" t="s">
        <v>102</v>
      </c>
      <c r="EA7" s="24">
        <v>0</v>
      </c>
      <c r="EB7" s="24">
        <v>0</v>
      </c>
      <c r="EC7" s="24">
        <v>0</v>
      </c>
      <c r="ED7" s="24">
        <v>0</v>
      </c>
      <c r="EE7" s="24" t="s">
        <v>102</v>
      </c>
      <c r="EF7" s="24" t="s">
        <v>102</v>
      </c>
      <c r="EG7" s="24">
        <v>0</v>
      </c>
      <c r="EH7" s="24">
        <v>0</v>
      </c>
      <c r="EI7" s="24">
        <v>0</v>
      </c>
      <c r="EJ7" s="24" t="s">
        <v>102</v>
      </c>
      <c r="EK7" s="24" t="s">
        <v>102</v>
      </c>
      <c r="EL7" s="24">
        <v>0.02</v>
      </c>
      <c r="EM7" s="24">
        <v>0.02</v>
      </c>
      <c r="EN7" s="24">
        <v>0.01</v>
      </c>
      <c r="EO7" s="24">
        <v>0.03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111</v>
      </c>
      <c r="D13" t="s">
        <v>112</v>
      </c>
      <c r="E13" t="s">
        <v>113</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豊田 侑亮</cp:lastModifiedBy>
  <dcterms:created xsi:type="dcterms:W3CDTF">2022-12-01T01:35:25Z</dcterms:created>
  <dcterms:modified xsi:type="dcterms:W3CDTF">2023-02-21T00:05:09Z</dcterms:modified>
  <cp:category/>
</cp:coreProperties>
</file>