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伊豆市文書サーバ\建設部\上下水道課\※下水道\※下水道課から上下水道課\◎庶務\【公営企業課等通知】公営企業に係る「経営比較分析表」の策定及び公表について\R4\"/>
    </mc:Choice>
  </mc:AlternateContent>
  <workbookProtection workbookAlgorithmName="SHA-512" workbookHashValue="j4synVprfGxVXSl2cXWUiq31GWxmh0QGbTw5ogeZbf82BcThm74bAf2vhSWRHZkOhRdDtUERbCNRZAMogerv6Q==" workbookSaltValue="/k8UpoiOongd8xop+5+Ycw==" workbookSpinCount="100000" lockStructure="1"/>
  <bookViews>
    <workbookView xWindow="0" yWindow="0" windowWidth="20490" windowHeight="67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<sst xmlns="http://schemas.openxmlformats.org/spreadsheetml/2006/main" count="275" uniqueCount="115">
  <si>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</si>
  <si>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</si>
  <si>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</si>
  <si>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</si>
  <si>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</si>
  <si>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</si>
  <si>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</si>
  <si>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</si>
  <si>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</si>
  <si>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</si>
  <si>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</si>
  <si>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</si>
  <si>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</si>
  <si>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</si>
  <si>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</si>
  <si>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</si>
  <si>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</si>
  <si>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</si>
  <si>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</si>
  <si>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</si>
  <si>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</si>
  <si>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</si>
  <si>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</si>
  <si>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</si>
  <si>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</si>
  <si>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</si>
  <si>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</si>
  <si>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</si>
  <si>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</si>
  <si>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</si>
  <si>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</si>
  <si>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</si>
  <si>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</si>
  <si>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</si>
  <si>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</si>
  <si>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</si>
  <si>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</si>
  <si>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</si>
  <si>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</si>
  <si>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</si>
  <si>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</si>
  <si>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</si>
  <si>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</si>
  <si>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</si>
  <si>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</si>
  <si>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</si>
  <si>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</si>
  <si>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</si>
  <si>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</si>
  <si>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</si>
  <si>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</si>
  <si>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</si>
  <si>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</si>
  <si>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</si>
  <si>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</si>
  <si>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</si>
  <si>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</si>
  <si>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</si>
  <si>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</si>
  <si>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</si>
  <si>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</si>
  <si>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</si>
  <si>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</si>
  <si>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</si>
  <si>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</si>
  <si>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</si>
  <si>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</si>
  <si>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</si>
  <si>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</si>
  <si>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</si>
  <si>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</si>
  <si>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</si>
  <si>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</si>
  <si>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</si>
  <si>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</si>
  <si>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</si>
  <si>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</si>
  <si>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</si>
  <si>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</si>
  <si>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</si>
  <si>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</si>
  <si>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</si>
  <si>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</si>
  <si>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</si>
  <si>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</si>
  <si>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</si>
  <si>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</si>
  <si>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</si>
  <si>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</si>
  <si>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</si>
  <si>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</si>
  <si>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</si>
  <si>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</si>
  <si>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</si>
  <si>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</si>
  <si>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伊豆市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</si>
  <si>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</si>
  <si>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</si>
  <si>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</si>
  <si>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</si>
  <si>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</si>
  <si>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</si>
  <si>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</si>
  <si>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</si>
  <si>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</si>
  <si>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</si>
  <si>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</si>
  <si>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</si>
  <si>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</si>
  <si>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</si>
  <si>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</si>
  <si>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</si>
  <si>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地方公営企業法の適用３年目となる。
　①有形固定資産減価償却率については、減価償却費の累積加算により、今後の数値は減価償却を重ねていくため、上昇していくこととなる。　
　②老朽化の状況については、３箇所の処理場の改築更新工事を随時、進めている。最も古い土肥浄化センターの工事は完了し、現在は湯ヶ島クリーンセンターに取り掛かっている。その後、白岩浄化センターを更新予定。
　管渠についてはカメラ調査を実施しており、傷み等が確認された場合は修繕を行っている。
　③管渠改善率は、次年度以降計画的に修繕を行っていく予定。</t>
    <phoneticPr fontId="4"/>
  </si>
  <si>
    <t>伊豆市全体として人口は年々減少している。下水道事業においては有収水量の減少が見込まれているため、今後も接続率の向上が必要となる。
　経営指標により抽出された、下水道の広域化等による施設利用率の改善、使用料改訂等による収入の増加、水洗化の促進や不明水対策による処理効率の改善に努める。</t>
    <phoneticPr fontId="4"/>
  </si>
  <si>
    <t>　令和元年度より地方公営企業会計へ移行したため、数値は３年度分となっている。
　当該事業の処理区は、流域関連の処理区が1地区、単独の処理場を有する処理区が3地区となっている。
　①経常収支比率は、経営努力により、増加傾向にある。
　②累積欠損金比率は、減価償却費と負担金の減少により、改善されている。
　③流動比率は、流動負債のなかに建設改良費等に充てられた企業債が含まれているため100％を下回っているが、将来、償還・返済の原資を使用料収入等により得ることを予定している。
　④企業債残高対事業規模比率は、一般会計繰入金を反映させたため、当該値が０となっている。
　⑤経費回収率は、類似団体平均を下回っている状況となっている。総収益の約半分を一般会計繰入金で賄っている。また、有収水量の減少が激しいため、使用料の確保が喫緊の課題となっている。
　⑥汚水処理原価は、類似団体平均を下回っている。
　⑦施設利用率は、類似団体平均を上回っているが、現状分析や将来の汚水人口の減少等の策を考えていく必要がある。
　⑧水洗化率は、類似団体平均値を下回っているため、有収水量の増加を図るためにも接続促進につながる策が必要となる。</t>
    <rPh sb="90" eb="92">
      <t>ケイジョウ</t>
    </rPh>
    <rPh sb="98" eb="100">
      <t>ケイエイ</t>
    </rPh>
    <rPh sb="100" eb="102">
      <t>ドリョク</t>
    </rPh>
    <rPh sb="106" eb="108">
      <t>ゾウカ</t>
    </rPh>
    <rPh sb="108" eb="110">
      <t>ケイコウ</t>
    </rPh>
    <rPh sb="126" eb="128">
      <t>ゲンカ</t>
    </rPh>
    <rPh sb="128" eb="130">
      <t>ショウキャク</t>
    </rPh>
    <rPh sb="130" eb="131">
      <t>ヒ</t>
    </rPh>
    <rPh sb="132" eb="135">
      <t>フタンキン</t>
    </rPh>
    <rPh sb="136" eb="138">
      <t>ゲンショウ</t>
    </rPh>
    <rPh sb="142" eb="144">
      <t>カイゼン</t>
    </rPh>
    <rPh sb="390" eb="392">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</si>
</sst>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E28-4504-9CEB-E9CAD52C13C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0.04</c:v>
                </c:pt>
                <c:pt idx="3">
                  <c:v>0.06</c:v>
                </c:pt>
                <c:pt idx="4">
                  <c:v>0.27</c:v>
                </c:pt>
              </c:numCache>
            </c:numRef>
          </c:val>
          <c:smooth val="0"/>
          <c:extLst>
            <c:ext xmlns:c16="http://schemas.microsoft.com/office/drawing/2014/chart" uri="{C3380CC4-5D6E-409C-BE32-E72D297353CC}">
              <c16:uniqueId val="{00000001-AE28-4504-9CEB-E9CAD52C13C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68.84</c:v>
                </c:pt>
                <c:pt idx="3">
                  <c:v>70.239999999999995</c:v>
                </c:pt>
                <c:pt idx="4">
                  <c:v>66.42</c:v>
                </c:pt>
              </c:numCache>
            </c:numRef>
          </c:val>
          <c:extLst>
            <c:ext xmlns:c16="http://schemas.microsoft.com/office/drawing/2014/chart" uri="{C3380CC4-5D6E-409C-BE32-E72D297353CC}">
              <c16:uniqueId val="{00000000-6D10-4366-93DB-619A56EF18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45.68</c:v>
                </c:pt>
                <c:pt idx="3">
                  <c:v>45.87</c:v>
                </c:pt>
                <c:pt idx="4">
                  <c:v>44.24</c:v>
                </c:pt>
              </c:numCache>
            </c:numRef>
          </c:val>
          <c:smooth val="0"/>
          <c:extLst>
            <c:ext xmlns:c16="http://schemas.microsoft.com/office/drawing/2014/chart" uri="{C3380CC4-5D6E-409C-BE32-E72D297353CC}">
              <c16:uniqueId val="{00000001-6D10-4366-93DB-619A56EF18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80.680000000000007</c:v>
                </c:pt>
                <c:pt idx="3">
                  <c:v>79.77</c:v>
                </c:pt>
                <c:pt idx="4">
                  <c:v>79.73</c:v>
                </c:pt>
              </c:numCache>
            </c:numRef>
          </c:val>
          <c:extLst>
            <c:ext xmlns:c16="http://schemas.microsoft.com/office/drawing/2014/chart" uri="{C3380CC4-5D6E-409C-BE32-E72D297353CC}">
              <c16:uniqueId val="{00000000-D4F1-4B32-BF2D-EA43DBF307C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87.96</c:v>
                </c:pt>
                <c:pt idx="3">
                  <c:v>87.65</c:v>
                </c:pt>
                <c:pt idx="4">
                  <c:v>88.15</c:v>
                </c:pt>
              </c:numCache>
            </c:numRef>
          </c:val>
          <c:smooth val="0"/>
          <c:extLst>
            <c:ext xmlns:c16="http://schemas.microsoft.com/office/drawing/2014/chart" uri="{C3380CC4-5D6E-409C-BE32-E72D297353CC}">
              <c16:uniqueId val="{00000001-D4F1-4B32-BF2D-EA43DBF307C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95.5</c:v>
                </c:pt>
                <c:pt idx="3">
                  <c:v>99.54</c:v>
                </c:pt>
                <c:pt idx="4">
                  <c:v>110.28</c:v>
                </c:pt>
              </c:numCache>
            </c:numRef>
          </c:val>
          <c:extLst>
            <c:ext xmlns:c16="http://schemas.microsoft.com/office/drawing/2014/chart" uri="{C3380CC4-5D6E-409C-BE32-E72D297353CC}">
              <c16:uniqueId val="{00000000-EBF1-46E5-B216-29D4F23F066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103.34</c:v>
                </c:pt>
                <c:pt idx="3">
                  <c:v>102.7</c:v>
                </c:pt>
                <c:pt idx="4">
                  <c:v>104.11</c:v>
                </c:pt>
              </c:numCache>
            </c:numRef>
          </c:val>
          <c:smooth val="0"/>
          <c:extLst>
            <c:ext xmlns:c16="http://schemas.microsoft.com/office/drawing/2014/chart" uri="{C3380CC4-5D6E-409C-BE32-E72D297353CC}">
              <c16:uniqueId val="{00000001-EBF1-46E5-B216-29D4F23F066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4.17</c:v>
                </c:pt>
                <c:pt idx="3">
                  <c:v>8.91</c:v>
                </c:pt>
                <c:pt idx="4">
                  <c:v>12.07</c:v>
                </c:pt>
              </c:numCache>
            </c:numRef>
          </c:val>
          <c:extLst>
            <c:ext xmlns:c16="http://schemas.microsoft.com/office/drawing/2014/chart" uri="{C3380CC4-5D6E-409C-BE32-E72D297353CC}">
              <c16:uniqueId val="{00000000-ACB1-4B59-A6D0-4D80F1D6C07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27.82</c:v>
                </c:pt>
                <c:pt idx="3">
                  <c:v>29.24</c:v>
                </c:pt>
                <c:pt idx="4">
                  <c:v>31.73</c:v>
                </c:pt>
              </c:numCache>
            </c:numRef>
          </c:val>
          <c:smooth val="0"/>
          <c:extLst>
            <c:ext xmlns:c16="http://schemas.microsoft.com/office/drawing/2014/chart" uri="{C3380CC4-5D6E-409C-BE32-E72D297353CC}">
              <c16:uniqueId val="{00000001-ACB1-4B59-A6D0-4D80F1D6C07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E0D-4CC2-8496-6D355180E87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E0D-4CC2-8496-6D355180E87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23.49</c:v>
                </c:pt>
                <c:pt idx="3">
                  <c:v>27.76</c:v>
                </c:pt>
                <c:pt idx="4" formatCode="#,##0.00;&quot;△&quot;#,##0.00">
                  <c:v>0</c:v>
                </c:pt>
              </c:numCache>
            </c:numRef>
          </c:val>
          <c:extLst>
            <c:ext xmlns:c16="http://schemas.microsoft.com/office/drawing/2014/chart" uri="{C3380CC4-5D6E-409C-BE32-E72D297353CC}">
              <c16:uniqueId val="{00000000-23C6-4ACD-8FEF-BC51BB15BC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29.74</c:v>
                </c:pt>
                <c:pt idx="3">
                  <c:v>48.2</c:v>
                </c:pt>
                <c:pt idx="4">
                  <c:v>46.91</c:v>
                </c:pt>
              </c:numCache>
            </c:numRef>
          </c:val>
          <c:smooth val="0"/>
          <c:extLst>
            <c:ext xmlns:c16="http://schemas.microsoft.com/office/drawing/2014/chart" uri="{C3380CC4-5D6E-409C-BE32-E72D297353CC}">
              <c16:uniqueId val="{00000001-23C6-4ACD-8FEF-BC51BB15BC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48.35</c:v>
                </c:pt>
                <c:pt idx="3">
                  <c:v>31.29</c:v>
                </c:pt>
                <c:pt idx="4">
                  <c:v>41.77</c:v>
                </c:pt>
              </c:numCache>
            </c:numRef>
          </c:val>
          <c:extLst>
            <c:ext xmlns:c16="http://schemas.microsoft.com/office/drawing/2014/chart" uri="{C3380CC4-5D6E-409C-BE32-E72D297353CC}">
              <c16:uniqueId val="{00000000-8FC4-4E47-9D55-3E47160511C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53.44</c:v>
                </c:pt>
                <c:pt idx="3">
                  <c:v>46.85</c:v>
                </c:pt>
                <c:pt idx="4">
                  <c:v>44.35</c:v>
                </c:pt>
              </c:numCache>
            </c:numRef>
          </c:val>
          <c:smooth val="0"/>
          <c:extLst>
            <c:ext xmlns:c16="http://schemas.microsoft.com/office/drawing/2014/chart" uri="{C3380CC4-5D6E-409C-BE32-E72D297353CC}">
              <c16:uniqueId val="{00000001-8FC4-4E47-9D55-3E47160511C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4F4-4B5B-A7AC-0B8BD498CBE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1267.3900000000001</c:v>
                </c:pt>
                <c:pt idx="3">
                  <c:v>1268.6300000000001</c:v>
                </c:pt>
                <c:pt idx="4">
                  <c:v>1283.69</c:v>
                </c:pt>
              </c:numCache>
            </c:numRef>
          </c:val>
          <c:smooth val="0"/>
          <c:extLst>
            <c:ext xmlns:c16="http://schemas.microsoft.com/office/drawing/2014/chart" uri="{C3380CC4-5D6E-409C-BE32-E72D297353CC}">
              <c16:uniqueId val="{00000001-A4F4-4B5B-A7AC-0B8BD498CBE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66.64</c:v>
                </c:pt>
                <c:pt idx="3">
                  <c:v>57.78</c:v>
                </c:pt>
                <c:pt idx="4">
                  <c:v>62.15</c:v>
                </c:pt>
              </c:numCache>
            </c:numRef>
          </c:val>
          <c:extLst>
            <c:ext xmlns:c16="http://schemas.microsoft.com/office/drawing/2014/chart" uri="{C3380CC4-5D6E-409C-BE32-E72D297353CC}">
              <c16:uniqueId val="{00000000-54C3-47A3-88C0-5C04D83FE05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84.3</c:v>
                </c:pt>
                <c:pt idx="3">
                  <c:v>82.88</c:v>
                </c:pt>
                <c:pt idx="4">
                  <c:v>82.53</c:v>
                </c:pt>
              </c:numCache>
            </c:numRef>
          </c:val>
          <c:smooth val="0"/>
          <c:extLst>
            <c:ext xmlns:c16="http://schemas.microsoft.com/office/drawing/2014/chart" uri="{C3380CC4-5D6E-409C-BE32-E72D297353CC}">
              <c16:uniqueId val="{00000001-54C3-47A3-88C0-5C04D83FE05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177.55</c:v>
                </c:pt>
                <c:pt idx="3">
                  <c:v>194.84</c:v>
                </c:pt>
                <c:pt idx="4">
                  <c:v>141.68</c:v>
                </c:pt>
              </c:numCache>
            </c:numRef>
          </c:val>
          <c:extLst>
            <c:ext xmlns:c16="http://schemas.microsoft.com/office/drawing/2014/chart" uri="{C3380CC4-5D6E-409C-BE32-E72D297353CC}">
              <c16:uniqueId val="{00000000-155B-434A-A8C4-9AADD0896C3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185.47</c:v>
                </c:pt>
                <c:pt idx="3">
                  <c:v>187.76</c:v>
                </c:pt>
                <c:pt idx="4">
                  <c:v>190.48</c:v>
                </c:pt>
              </c:numCache>
            </c:numRef>
          </c:val>
          <c:smooth val="0"/>
          <c:extLst>
            <c:ext xmlns:c16="http://schemas.microsoft.com/office/drawing/2014/chart" uri="{C3380CC4-5D6E-409C-BE32-E72D297353CC}">
              <c16:uniqueId val="{00000001-155B-434A-A8C4-9AADD0896C3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16" zoomScale="84" zoomScaleNormal="84"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静岡県　伊豆市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29319</v>
      </c>
      <c r="AM8" s="42"/>
      <c r="AN8" s="42"/>
      <c r="AO8" s="42"/>
      <c r="AP8" s="42"/>
      <c r="AQ8" s="42"/>
      <c r="AR8" s="42"/>
      <c r="AS8" s="42"/>
      <c r="AT8" s="35">
        <f>データ!T6</f>
        <v>363.97</v>
      </c>
      <c r="AU8" s="35"/>
      <c r="AV8" s="35"/>
      <c r="AW8" s="35"/>
      <c r="AX8" s="35"/>
      <c r="AY8" s="35"/>
      <c r="AZ8" s="35"/>
      <c r="BA8" s="35"/>
      <c r="BB8" s="35">
        <f>データ!U6</f>
        <v>80.55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73.28</v>
      </c>
      <c r="J10" s="35"/>
      <c r="K10" s="35"/>
      <c r="L10" s="35"/>
      <c r="M10" s="35"/>
      <c r="N10" s="35"/>
      <c r="O10" s="35"/>
      <c r="P10" s="35">
        <f>データ!P6</f>
        <v>35.17</v>
      </c>
      <c r="Q10" s="35"/>
      <c r="R10" s="35"/>
      <c r="S10" s="35"/>
      <c r="T10" s="35"/>
      <c r="U10" s="35"/>
      <c r="V10" s="35"/>
      <c r="W10" s="35">
        <f>データ!Q6</f>
        <v>78.12</v>
      </c>
      <c r="X10" s="35"/>
      <c r="Y10" s="35"/>
      <c r="Z10" s="35"/>
      <c r="AA10" s="35"/>
      <c r="AB10" s="35"/>
      <c r="AC10" s="35"/>
      <c r="AD10" s="42">
        <f>データ!R6</f>
        <v>2728</v>
      </c>
      <c r="AE10" s="42"/>
      <c r="AF10" s="42"/>
      <c r="AG10" s="42"/>
      <c r="AH10" s="42"/>
      <c r="AI10" s="42"/>
      <c r="AJ10" s="42"/>
      <c r="AK10" s="2"/>
      <c r="AL10" s="42">
        <f>データ!V6</f>
        <v>10227</v>
      </c>
      <c r="AM10" s="42"/>
      <c r="AN10" s="42"/>
      <c r="AO10" s="42"/>
      <c r="AP10" s="42"/>
      <c r="AQ10" s="42"/>
      <c r="AR10" s="42"/>
      <c r="AS10" s="42"/>
      <c r="AT10" s="35">
        <f>データ!W6</f>
        <v>4.67</v>
      </c>
      <c r="AU10" s="35"/>
      <c r="AV10" s="35"/>
      <c r="AW10" s="35"/>
      <c r="AX10" s="35"/>
      <c r="AY10" s="35"/>
      <c r="AZ10" s="35"/>
      <c r="BA10" s="35"/>
      <c r="BB10" s="35">
        <f>データ!X6</f>
        <v>2189.94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112</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113</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KuszZByAYt+zkvlcr2t+D4+Dg/hyQLJ48hs70fHRAW4/KPDP7VmuCq5XWt8P6tfVPC/i0AaAzudTEE2JaGESuQ==" saltValue="EiIfud7yvSJtfPFSmYsVL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222224</v>
      </c>
      <c r="D6" s="19">
        <f t="shared" si="3"/>
        <v>46</v>
      </c>
      <c r="E6" s="19">
        <f t="shared" si="3"/>
        <v>17</v>
      </c>
      <c r="F6" s="19">
        <f t="shared" si="3"/>
        <v>4</v>
      </c>
      <c r="G6" s="19">
        <f t="shared" si="3"/>
        <v>0</v>
      </c>
      <c r="H6" s="19" t="str">
        <f t="shared" si="3"/>
        <v>静岡県　伊豆市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73.28</v>
      </c>
      <c r="P6" s="20">
        <f t="shared" si="3"/>
        <v>35.17</v>
      </c>
      <c r="Q6" s="20">
        <f t="shared" si="3"/>
        <v>78.12</v>
      </c>
      <c r="R6" s="20">
        <f t="shared" si="3"/>
        <v>2728</v>
      </c>
      <c r="S6" s="20">
        <f t="shared" si="3"/>
        <v>29319</v>
      </c>
      <c r="T6" s="20">
        <f t="shared" si="3"/>
        <v>363.97</v>
      </c>
      <c r="U6" s="20">
        <f t="shared" si="3"/>
        <v>80.55</v>
      </c>
      <c r="V6" s="20">
        <f t="shared" si="3"/>
        <v>10227</v>
      </c>
      <c r="W6" s="20">
        <f t="shared" si="3"/>
        <v>4.67</v>
      </c>
      <c r="X6" s="20">
        <f t="shared" si="3"/>
        <v>2189.94</v>
      </c>
      <c r="Y6" s="21" t="str">
        <f>IF(Y7="",NA(),Y7)</f>
        <v>-</v>
      </c>
      <c r="Z6" s="21" t="str">
        <f t="shared" ref="Z6:AH6" si="4">IF(Z7="",NA(),Z7)</f>
        <v>-</v>
      </c>
      <c r="AA6" s="21">
        <f t="shared" si="4"/>
        <v>95.5</v>
      </c>
      <c r="AB6" s="21">
        <f t="shared" si="4"/>
        <v>99.54</v>
      </c>
      <c r="AC6" s="21">
        <f t="shared" si="4"/>
        <v>110.28</v>
      </c>
      <c r="AD6" s="21" t="str">
        <f t="shared" si="4"/>
        <v>-</v>
      </c>
      <c r="AE6" s="21" t="str">
        <f t="shared" si="4"/>
        <v>-</v>
      </c>
      <c r="AF6" s="21">
        <f t="shared" si="4"/>
        <v>103.34</v>
      </c>
      <c r="AG6" s="21">
        <f t="shared" si="4"/>
        <v>102.7</v>
      </c>
      <c r="AH6" s="21">
        <f t="shared" si="4"/>
        <v>104.11</v>
      </c>
      <c r="AI6" s="20" t="str">
        <f>IF(AI7="","",IF(AI7="-","【-】","【"&amp;SUBSTITUTE(TEXT(AI7,"#,##0.00"),"-","△")&amp;"】"))</f>
        <v>【105.35】</v>
      </c>
      <c r="AJ6" s="21" t="str">
        <f>IF(AJ7="",NA(),AJ7)</f>
        <v>-</v>
      </c>
      <c r="AK6" s="21" t="str">
        <f t="shared" ref="AK6:AS6" si="5">IF(AK7="",NA(),AK7)</f>
        <v>-</v>
      </c>
      <c r="AL6" s="21">
        <f t="shared" si="5"/>
        <v>23.49</v>
      </c>
      <c r="AM6" s="21">
        <f t="shared" si="5"/>
        <v>27.76</v>
      </c>
      <c r="AN6" s="20">
        <f t="shared" si="5"/>
        <v>0</v>
      </c>
      <c r="AO6" s="21" t="str">
        <f t="shared" si="5"/>
        <v>-</v>
      </c>
      <c r="AP6" s="21" t="str">
        <f t="shared" si="5"/>
        <v>-</v>
      </c>
      <c r="AQ6" s="21">
        <f t="shared" si="5"/>
        <v>29.74</v>
      </c>
      <c r="AR6" s="21">
        <f t="shared" si="5"/>
        <v>48.2</v>
      </c>
      <c r="AS6" s="21">
        <f t="shared" si="5"/>
        <v>46.91</v>
      </c>
      <c r="AT6" s="20" t="str">
        <f>IF(AT7="","",IF(AT7="-","【-】","【"&amp;SUBSTITUTE(TEXT(AT7,"#,##0.00"),"-","△")&amp;"】"))</f>
        <v>【63.89】</v>
      </c>
      <c r="AU6" s="21" t="str">
        <f>IF(AU7="",NA(),AU7)</f>
        <v>-</v>
      </c>
      <c r="AV6" s="21" t="str">
        <f t="shared" ref="AV6:BD6" si="6">IF(AV7="",NA(),AV7)</f>
        <v>-</v>
      </c>
      <c r="AW6" s="21">
        <f t="shared" si="6"/>
        <v>48.35</v>
      </c>
      <c r="AX6" s="21">
        <f t="shared" si="6"/>
        <v>31.29</v>
      </c>
      <c r="AY6" s="21">
        <f t="shared" si="6"/>
        <v>41.77</v>
      </c>
      <c r="AZ6" s="21" t="str">
        <f t="shared" si="6"/>
        <v>-</v>
      </c>
      <c r="BA6" s="21" t="str">
        <f t="shared" si="6"/>
        <v>-</v>
      </c>
      <c r="BB6" s="21">
        <f t="shared" si="6"/>
        <v>53.44</v>
      </c>
      <c r="BC6" s="21">
        <f t="shared" si="6"/>
        <v>46.85</v>
      </c>
      <c r="BD6" s="21">
        <f t="shared" si="6"/>
        <v>44.35</v>
      </c>
      <c r="BE6" s="20" t="str">
        <f>IF(BE7="","",IF(BE7="-","【-】","【"&amp;SUBSTITUTE(TEXT(BE7,"#,##0.00"),"-","△")&amp;"】"))</f>
        <v>【44.07】</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1267.3900000000001</v>
      </c>
      <c r="BN6" s="21">
        <f t="shared" si="7"/>
        <v>1268.6300000000001</v>
      </c>
      <c r="BO6" s="21">
        <f t="shared" si="7"/>
        <v>1283.69</v>
      </c>
      <c r="BP6" s="20" t="str">
        <f>IF(BP7="","",IF(BP7="-","【-】","【"&amp;SUBSTITUTE(TEXT(BP7,"#,##0.00"),"-","△")&amp;"】"))</f>
        <v>【1,201.79】</v>
      </c>
      <c r="BQ6" s="21" t="str">
        <f>IF(BQ7="",NA(),BQ7)</f>
        <v>-</v>
      </c>
      <c r="BR6" s="21" t="str">
        <f t="shared" ref="BR6:BZ6" si="8">IF(BR7="",NA(),BR7)</f>
        <v>-</v>
      </c>
      <c r="BS6" s="21">
        <f t="shared" si="8"/>
        <v>66.64</v>
      </c>
      <c r="BT6" s="21">
        <f t="shared" si="8"/>
        <v>57.78</v>
      </c>
      <c r="BU6" s="21">
        <f t="shared" si="8"/>
        <v>62.15</v>
      </c>
      <c r="BV6" s="21" t="str">
        <f t="shared" si="8"/>
        <v>-</v>
      </c>
      <c r="BW6" s="21" t="str">
        <f t="shared" si="8"/>
        <v>-</v>
      </c>
      <c r="BX6" s="21">
        <f t="shared" si="8"/>
        <v>84.3</v>
      </c>
      <c r="BY6" s="21">
        <f t="shared" si="8"/>
        <v>82.88</v>
      </c>
      <c r="BZ6" s="21">
        <f t="shared" si="8"/>
        <v>82.53</v>
      </c>
      <c r="CA6" s="20" t="str">
        <f>IF(CA7="","",IF(CA7="-","【-】","【"&amp;SUBSTITUTE(TEXT(CA7,"#,##0.00"),"-","△")&amp;"】"))</f>
        <v>【75.31】</v>
      </c>
      <c r="CB6" s="21" t="str">
        <f>IF(CB7="",NA(),CB7)</f>
        <v>-</v>
      </c>
      <c r="CC6" s="21" t="str">
        <f t="shared" ref="CC6:CK6" si="9">IF(CC7="",NA(),CC7)</f>
        <v>-</v>
      </c>
      <c r="CD6" s="21">
        <f t="shared" si="9"/>
        <v>177.55</v>
      </c>
      <c r="CE6" s="21">
        <f t="shared" si="9"/>
        <v>194.84</v>
      </c>
      <c r="CF6" s="21">
        <f t="shared" si="9"/>
        <v>141.68</v>
      </c>
      <c r="CG6" s="21" t="str">
        <f t="shared" si="9"/>
        <v>-</v>
      </c>
      <c r="CH6" s="21" t="str">
        <f t="shared" si="9"/>
        <v>-</v>
      </c>
      <c r="CI6" s="21">
        <f t="shared" si="9"/>
        <v>185.47</v>
      </c>
      <c r="CJ6" s="21">
        <f t="shared" si="9"/>
        <v>187.76</v>
      </c>
      <c r="CK6" s="21">
        <f t="shared" si="9"/>
        <v>190.48</v>
      </c>
      <c r="CL6" s="20" t="str">
        <f>IF(CL7="","",IF(CL7="-","【-】","【"&amp;SUBSTITUTE(TEXT(CL7,"#,##0.00"),"-","△")&amp;"】"))</f>
        <v>【216.39】</v>
      </c>
      <c r="CM6" s="21" t="str">
        <f>IF(CM7="",NA(),CM7)</f>
        <v>-</v>
      </c>
      <c r="CN6" s="21" t="str">
        <f t="shared" ref="CN6:CV6" si="10">IF(CN7="",NA(),CN7)</f>
        <v>-</v>
      </c>
      <c r="CO6" s="21">
        <f t="shared" si="10"/>
        <v>68.84</v>
      </c>
      <c r="CP6" s="21">
        <f t="shared" si="10"/>
        <v>70.239999999999995</v>
      </c>
      <c r="CQ6" s="21">
        <f t="shared" si="10"/>
        <v>66.42</v>
      </c>
      <c r="CR6" s="21" t="str">
        <f t="shared" si="10"/>
        <v>-</v>
      </c>
      <c r="CS6" s="21" t="str">
        <f t="shared" si="10"/>
        <v>-</v>
      </c>
      <c r="CT6" s="21">
        <f t="shared" si="10"/>
        <v>45.68</v>
      </c>
      <c r="CU6" s="21">
        <f t="shared" si="10"/>
        <v>45.87</v>
      </c>
      <c r="CV6" s="21">
        <f t="shared" si="10"/>
        <v>44.24</v>
      </c>
      <c r="CW6" s="20" t="str">
        <f>IF(CW7="","",IF(CW7="-","【-】","【"&amp;SUBSTITUTE(TEXT(CW7,"#,##0.00"),"-","△")&amp;"】"))</f>
        <v>【42.57】</v>
      </c>
      <c r="CX6" s="21" t="str">
        <f>IF(CX7="",NA(),CX7)</f>
        <v>-</v>
      </c>
      <c r="CY6" s="21" t="str">
        <f t="shared" ref="CY6:DG6" si="11">IF(CY7="",NA(),CY7)</f>
        <v>-</v>
      </c>
      <c r="CZ6" s="21">
        <f t="shared" si="11"/>
        <v>80.680000000000007</v>
      </c>
      <c r="DA6" s="21">
        <f t="shared" si="11"/>
        <v>79.77</v>
      </c>
      <c r="DB6" s="21">
        <f t="shared" si="11"/>
        <v>79.73</v>
      </c>
      <c r="DC6" s="21" t="str">
        <f t="shared" si="11"/>
        <v>-</v>
      </c>
      <c r="DD6" s="21" t="str">
        <f t="shared" si="11"/>
        <v>-</v>
      </c>
      <c r="DE6" s="21">
        <f t="shared" si="11"/>
        <v>87.96</v>
      </c>
      <c r="DF6" s="21">
        <f t="shared" si="11"/>
        <v>87.65</v>
      </c>
      <c r="DG6" s="21">
        <f t="shared" si="11"/>
        <v>88.15</v>
      </c>
      <c r="DH6" s="20" t="str">
        <f>IF(DH7="","",IF(DH7="-","【-】","【"&amp;SUBSTITUTE(TEXT(DH7,"#,##0.00"),"-","△")&amp;"】"))</f>
        <v>【85.24】</v>
      </c>
      <c r="DI6" s="21" t="str">
        <f>IF(DI7="",NA(),DI7)</f>
        <v>-</v>
      </c>
      <c r="DJ6" s="21" t="str">
        <f t="shared" ref="DJ6:DR6" si="12">IF(DJ7="",NA(),DJ7)</f>
        <v>-</v>
      </c>
      <c r="DK6" s="21">
        <f t="shared" si="12"/>
        <v>4.17</v>
      </c>
      <c r="DL6" s="21">
        <f t="shared" si="12"/>
        <v>8.91</v>
      </c>
      <c r="DM6" s="21">
        <f t="shared" si="12"/>
        <v>12.07</v>
      </c>
      <c r="DN6" s="21" t="str">
        <f t="shared" si="12"/>
        <v>-</v>
      </c>
      <c r="DO6" s="21" t="str">
        <f t="shared" si="12"/>
        <v>-</v>
      </c>
      <c r="DP6" s="21">
        <f t="shared" si="12"/>
        <v>27.82</v>
      </c>
      <c r="DQ6" s="21">
        <f t="shared" si="12"/>
        <v>29.24</v>
      </c>
      <c r="DR6" s="21">
        <f t="shared" si="12"/>
        <v>31.73</v>
      </c>
      <c r="DS6" s="20" t="str">
        <f>IF(DS7="","",IF(DS7="-","【-】","【"&amp;SUBSTITUTE(TEXT(DS7,"#,##0.00"),"-","△")&amp;"】"))</f>
        <v>【25.87】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【0.01】</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0.04</v>
      </c>
      <c r="EM6" s="21">
        <f t="shared" si="14"/>
        <v>0.06</v>
      </c>
      <c r="EN6" s="21">
        <f t="shared" si="14"/>
        <v>0.27</v>
      </c>
      <c r="EO6" s="20" t="str">
        <f>IF(EO7="","",IF(EO7="-","【-】","【"&amp;SUBSTITUTE(TEXT(EO7,"#,##0.00"),"-","△")&amp;"】"))</f>
        <v>【0.15】</v>
      </c>
    </row>
    <row r="7" spans="1:148" s="22" customFormat="1" x14ac:dyDescent="0.15">
      <c r="A7" s="14"/>
      <c r="B7" s="23">
        <v>2021</v>
      </c>
      <c r="C7" s="23">
        <v>222224</v>
      </c>
      <c r="D7" s="23">
        <v>46</v>
      </c>
      <c r="E7" s="23">
        <v>17</v>
      </c>
      <c r="F7" s="23">
        <v>4</v>
      </c>
      <c r="G7" s="23">
        <v>0</v>
      </c>
      <c r="H7" s="23" t="s">
        <v>95</v>
      </c>
      <c r="I7" s="23" t="s">
        <v>96</v>
      </c>
      <c r="J7" s="23" t="s">
        <v>97</v>
      </c>
      <c r="K7" s="23" t="s">
        <v>98</v>
      </c>
      <c r="L7" s="23" t="s">
        <v>99</v>
      </c>
      <c r="M7" s="23" t="s">
        <v>100</v>
      </c>
      <c r="N7" s="24" t="s">
        <v>101</v>
      </c>
      <c r="O7" s="24">
        <v>73.28</v>
      </c>
      <c r="P7" s="24">
        <v>35.17</v>
      </c>
      <c r="Q7" s="24">
        <v>78.12</v>
      </c>
      <c r="R7" s="24">
        <v>2728</v>
      </c>
      <c r="S7" s="24">
        <v>29319</v>
      </c>
      <c r="T7" s="24">
        <v>363.97</v>
      </c>
      <c r="U7" s="24">
        <v>80.55</v>
      </c>
      <c r="V7" s="24">
        <v>10227</v>
      </c>
      <c r="W7" s="24">
        <v>4.67</v>
      </c>
      <c r="X7" s="24">
        <v>2189.94</v>
      </c>
      <c r="Y7" s="24" t="s">
        <v>101</v>
      </c>
      <c r="Z7" s="24" t="s">
        <v>101</v>
      </c>
      <c r="AA7" s="24">
        <v>95.5</v>
      </c>
      <c r="AB7" s="24">
        <v>99.54</v>
      </c>
      <c r="AC7" s="24">
        <v>110.28</v>
      </c>
      <c r="AD7" s="24" t="s">
        <v>101</v>
      </c>
      <c r="AE7" s="24" t="s">
        <v>101</v>
      </c>
      <c r="AF7" s="24">
        <v>103.34</v>
      </c>
      <c r="AG7" s="24">
        <v>102.7</v>
      </c>
      <c r="AH7" s="24">
        <v>104.11</v>
      </c>
      <c r="AI7" s="24">
        <v>105.35</v>
      </c>
      <c r="AJ7" s="24" t="s">
        <v>101</v>
      </c>
      <c r="AK7" s="24" t="s">
        <v>101</v>
      </c>
      <c r="AL7" s="24">
        <v>23.49</v>
      </c>
      <c r="AM7" s="24">
        <v>27.76</v>
      </c>
      <c r="AN7" s="24">
        <v>0</v>
      </c>
      <c r="AO7" s="24" t="s">
        <v>101</v>
      </c>
      <c r="AP7" s="24" t="s">
        <v>101</v>
      </c>
      <c r="AQ7" s="24">
        <v>29.74</v>
      </c>
      <c r="AR7" s="24">
        <v>48.2</v>
      </c>
      <c r="AS7" s="24">
        <v>46.91</v>
      </c>
      <c r="AT7" s="24">
        <v>63.89</v>
      </c>
      <c r="AU7" s="24" t="s">
        <v>101</v>
      </c>
      <c r="AV7" s="24" t="s">
        <v>101</v>
      </c>
      <c r="AW7" s="24">
        <v>48.35</v>
      </c>
      <c r="AX7" s="24">
        <v>31.29</v>
      </c>
      <c r="AY7" s="24">
        <v>41.77</v>
      </c>
      <c r="AZ7" s="24" t="s">
        <v>101</v>
      </c>
      <c r="BA7" s="24" t="s">
        <v>101</v>
      </c>
      <c r="BB7" s="24">
        <v>53.44</v>
      </c>
      <c r="BC7" s="24">
        <v>46.85</v>
      </c>
      <c r="BD7" s="24">
        <v>44.35</v>
      </c>
      <c r="BE7" s="24">
        <v>44.07</v>
      </c>
      <c r="BF7" s="24" t="s">
        <v>101</v>
      </c>
      <c r="BG7" s="24" t="s">
        <v>101</v>
      </c>
      <c r="BH7" s="24">
        <v>0</v>
      </c>
      <c r="BI7" s="24">
        <v>0</v>
      </c>
      <c r="BJ7" s="24">
        <v>0</v>
      </c>
      <c r="BK7" s="24" t="s">
        <v>101</v>
      </c>
      <c r="BL7" s="24" t="s">
        <v>101</v>
      </c>
      <c r="BM7" s="24">
        <v>1267.3900000000001</v>
      </c>
      <c r="BN7" s="24">
        <v>1268.6300000000001</v>
      </c>
      <c r="BO7" s="24">
        <v>1283.69</v>
      </c>
      <c r="BP7" s="24">
        <v>1201.79</v>
      </c>
      <c r="BQ7" s="24" t="s">
        <v>101</v>
      </c>
      <c r="BR7" s="24" t="s">
        <v>101</v>
      </c>
      <c r="BS7" s="24">
        <v>66.64</v>
      </c>
      <c r="BT7" s="24">
        <v>57.78</v>
      </c>
      <c r="BU7" s="24">
        <v>62.15</v>
      </c>
      <c r="BV7" s="24" t="s">
        <v>101</v>
      </c>
      <c r="BW7" s="24" t="s">
        <v>101</v>
      </c>
      <c r="BX7" s="24">
        <v>84.3</v>
      </c>
      <c r="BY7" s="24">
        <v>82.88</v>
      </c>
      <c r="BZ7" s="24">
        <v>82.53</v>
      </c>
      <c r="CA7" s="24">
        <v>75.31</v>
      </c>
      <c r="CB7" s="24" t="s">
        <v>101</v>
      </c>
      <c r="CC7" s="24" t="s">
        <v>101</v>
      </c>
      <c r="CD7" s="24">
        <v>177.55</v>
      </c>
      <c r="CE7" s="24">
        <v>194.84</v>
      </c>
      <c r="CF7" s="24">
        <v>141.68</v>
      </c>
      <c r="CG7" s="24" t="s">
        <v>101</v>
      </c>
      <c r="CH7" s="24" t="s">
        <v>101</v>
      </c>
      <c r="CI7" s="24">
        <v>185.47</v>
      </c>
      <c r="CJ7" s="24">
        <v>187.76</v>
      </c>
      <c r="CK7" s="24">
        <v>190.48</v>
      </c>
      <c r="CL7" s="24">
        <v>216.39</v>
      </c>
      <c r="CM7" s="24" t="s">
        <v>101</v>
      </c>
      <c r="CN7" s="24" t="s">
        <v>101</v>
      </c>
      <c r="CO7" s="24">
        <v>68.84</v>
      </c>
      <c r="CP7" s="24">
        <v>70.239999999999995</v>
      </c>
      <c r="CQ7" s="24">
        <v>66.42</v>
      </c>
      <c r="CR7" s="24" t="s">
        <v>101</v>
      </c>
      <c r="CS7" s="24" t="s">
        <v>101</v>
      </c>
      <c r="CT7" s="24">
        <v>45.68</v>
      </c>
      <c r="CU7" s="24">
        <v>45.87</v>
      </c>
      <c r="CV7" s="24">
        <v>44.24</v>
      </c>
      <c r="CW7" s="24">
        <v>42.57</v>
      </c>
      <c r="CX7" s="24" t="s">
        <v>101</v>
      </c>
      <c r="CY7" s="24" t="s">
        <v>101</v>
      </c>
      <c r="CZ7" s="24">
        <v>80.680000000000007</v>
      </c>
      <c r="DA7" s="24">
        <v>79.77</v>
      </c>
      <c r="DB7" s="24">
        <v>79.73</v>
      </c>
      <c r="DC7" s="24" t="s">
        <v>101</v>
      </c>
      <c r="DD7" s="24" t="s">
        <v>101</v>
      </c>
      <c r="DE7" s="24">
        <v>87.96</v>
      </c>
      <c r="DF7" s="24">
        <v>87.65</v>
      </c>
      <c r="DG7" s="24">
        <v>88.15</v>
      </c>
      <c r="DH7" s="24">
        <v>85.24</v>
      </c>
      <c r="DI7" s="24" t="s">
        <v>101</v>
      </c>
      <c r="DJ7" s="24" t="s">
        <v>101</v>
      </c>
      <c r="DK7" s="24">
        <v>4.17</v>
      </c>
      <c r="DL7" s="24">
        <v>8.91</v>
      </c>
      <c r="DM7" s="24">
        <v>12.07</v>
      </c>
      <c r="DN7" s="24" t="s">
        <v>101</v>
      </c>
      <c r="DO7" s="24" t="s">
        <v>101</v>
      </c>
      <c r="DP7" s="24">
        <v>27.82</v>
      </c>
      <c r="DQ7" s="24">
        <v>29.24</v>
      </c>
      <c r="DR7" s="24">
        <v>31.73</v>
      </c>
      <c r="DS7" s="24">
        <v>25.87</v>
      </c>
      <c r="DT7" s="24" t="s">
        <v>101</v>
      </c>
      <c r="DU7" s="24" t="s">
        <v>101</v>
      </c>
      <c r="DV7" s="24">
        <v>0</v>
      </c>
      <c r="DW7" s="24">
        <v>0</v>
      </c>
      <c r="DX7" s="24">
        <v>0</v>
      </c>
      <c r="DY7" s="24" t="s">
        <v>101</v>
      </c>
      <c r="DZ7" s="24" t="s">
        <v>101</v>
      </c>
      <c r="EA7" s="24">
        <v>0</v>
      </c>
      <c r="EB7" s="24">
        <v>0</v>
      </c>
      <c r="EC7" s="24">
        <v>0</v>
      </c>
      <c r="ED7" s="24">
        <v>0.01</v>
      </c>
      <c r="EE7" s="24" t="s">
        <v>101</v>
      </c>
      <c r="EF7" s="24" t="s">
        <v>101</v>
      </c>
      <c r="EG7" s="24">
        <v>0</v>
      </c>
      <c r="EH7" s="24">
        <v>0</v>
      </c>
      <c r="EI7" s="24">
        <v>0</v>
      </c>
      <c r="EJ7" s="24" t="s">
        <v>101</v>
      </c>
      <c r="EK7" s="24" t="s">
        <v>101</v>
      </c>
      <c r="EL7" s="24">
        <v>0.04</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豊田 侑亮</cp:lastModifiedBy>
  <cp:lastPrinted>2023-01-27T00:41:59Z</cp:lastPrinted>
  <dcterms:created xsi:type="dcterms:W3CDTF">2022-12-01T01:28:42Z</dcterms:created>
  <dcterms:modified xsi:type="dcterms:W3CDTF">2023-02-20T07:44:25Z</dcterms:modified>
  <cp:category/>
</cp:coreProperties>
</file>